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320" windowHeight="11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6" i="1"/>
  <c r="C7"/>
  <c r="C8"/>
  <c r="C9"/>
  <c r="C10"/>
  <c r="C11"/>
  <c r="C12"/>
  <c r="C13"/>
  <c r="C14"/>
  <c r="C5"/>
  <c r="D5"/>
  <c r="D24"/>
  <c r="D11"/>
  <c r="D19"/>
  <c r="D20"/>
  <c r="D21"/>
  <c r="D22"/>
  <c r="D23"/>
  <c r="D25"/>
  <c r="D26"/>
  <c r="D27"/>
  <c r="D18"/>
  <c r="D6"/>
  <c r="D7"/>
  <c r="D8"/>
  <c r="D9"/>
  <c r="D10"/>
  <c r="D12"/>
  <c r="D13"/>
  <c r="D14"/>
  <c r="F19"/>
  <c r="E20"/>
  <c r="F21"/>
  <c r="E22"/>
  <c r="F23"/>
  <c r="E24"/>
  <c r="F25"/>
  <c r="E26"/>
  <c r="F27"/>
  <c r="F18"/>
  <c r="F6"/>
  <c r="E7"/>
  <c r="F8"/>
  <c r="E9"/>
  <c r="F10"/>
  <c r="E11"/>
  <c r="F12"/>
  <c r="E13"/>
  <c r="F14"/>
  <c r="F5" l="1"/>
  <c r="O5"/>
  <c r="M5"/>
  <c r="K5"/>
  <c r="I5"/>
  <c r="G5"/>
  <c r="O14"/>
  <c r="M14"/>
  <c r="K14"/>
  <c r="I14"/>
  <c r="G14"/>
  <c r="E14"/>
  <c r="N13"/>
  <c r="L13"/>
  <c r="J13"/>
  <c r="H13"/>
  <c r="F13"/>
  <c r="O12"/>
  <c r="M12"/>
  <c r="K12"/>
  <c r="I12"/>
  <c r="G12"/>
  <c r="E12"/>
  <c r="N11"/>
  <c r="L11"/>
  <c r="J11"/>
  <c r="H11"/>
  <c r="F11"/>
  <c r="O10"/>
  <c r="M10"/>
  <c r="K10"/>
  <c r="I10"/>
  <c r="G10"/>
  <c r="E10"/>
  <c r="N9"/>
  <c r="L9"/>
  <c r="J9"/>
  <c r="H9"/>
  <c r="F9"/>
  <c r="O8"/>
  <c r="M8"/>
  <c r="K8"/>
  <c r="I8"/>
  <c r="G8"/>
  <c r="E8"/>
  <c r="N7"/>
  <c r="L7"/>
  <c r="J7"/>
  <c r="H7"/>
  <c r="F7"/>
  <c r="O6"/>
  <c r="M6"/>
  <c r="K6"/>
  <c r="I6"/>
  <c r="G6"/>
  <c r="E6"/>
  <c r="O18"/>
  <c r="M18"/>
  <c r="K18"/>
  <c r="I18"/>
  <c r="G18"/>
  <c r="O27"/>
  <c r="M27"/>
  <c r="K27"/>
  <c r="I27"/>
  <c r="G27"/>
  <c r="E27"/>
  <c r="N26"/>
  <c r="L26"/>
  <c r="J26"/>
  <c r="H26"/>
  <c r="F26"/>
  <c r="O25"/>
  <c r="M25"/>
  <c r="K25"/>
  <c r="I25"/>
  <c r="G25"/>
  <c r="E25"/>
  <c r="N24"/>
  <c r="L24"/>
  <c r="J24"/>
  <c r="H24"/>
  <c r="F24"/>
  <c r="O23"/>
  <c r="M23"/>
  <c r="K23"/>
  <c r="I23"/>
  <c r="G23"/>
  <c r="E23"/>
  <c r="N22"/>
  <c r="L22"/>
  <c r="J22"/>
  <c r="H22"/>
  <c r="F22"/>
  <c r="O21"/>
  <c r="M21"/>
  <c r="K21"/>
  <c r="I21"/>
  <c r="G21"/>
  <c r="E21"/>
  <c r="N20"/>
  <c r="L20"/>
  <c r="J20"/>
  <c r="H20"/>
  <c r="F20"/>
  <c r="O19"/>
  <c r="M19"/>
  <c r="K19"/>
  <c r="I19"/>
  <c r="G19"/>
  <c r="E19"/>
  <c r="E5"/>
  <c r="N5"/>
  <c r="L5"/>
  <c r="J5"/>
  <c r="H5"/>
  <c r="N14"/>
  <c r="L14"/>
  <c r="J14"/>
  <c r="H14"/>
  <c r="O13"/>
  <c r="M13"/>
  <c r="K13"/>
  <c r="I13"/>
  <c r="G13"/>
  <c r="N12"/>
  <c r="L12"/>
  <c r="J12"/>
  <c r="H12"/>
  <c r="O11"/>
  <c r="M11"/>
  <c r="K11"/>
  <c r="I11"/>
  <c r="G11"/>
  <c r="N10"/>
  <c r="L10"/>
  <c r="J10"/>
  <c r="H10"/>
  <c r="O9"/>
  <c r="M9"/>
  <c r="K9"/>
  <c r="I9"/>
  <c r="G9"/>
  <c r="N8"/>
  <c r="L8"/>
  <c r="J8"/>
  <c r="H8"/>
  <c r="O7"/>
  <c r="M7"/>
  <c r="K7"/>
  <c r="I7"/>
  <c r="G7"/>
  <c r="N6"/>
  <c r="L6"/>
  <c r="J6"/>
  <c r="H6"/>
  <c r="E18"/>
  <c r="N18"/>
  <c r="L18"/>
  <c r="J18"/>
  <c r="H18"/>
  <c r="N27"/>
  <c r="L27"/>
  <c r="J27"/>
  <c r="H27"/>
  <c r="O26"/>
  <c r="M26"/>
  <c r="K26"/>
  <c r="I26"/>
  <c r="G26"/>
  <c r="N25"/>
  <c r="L25"/>
  <c r="J25"/>
  <c r="H25"/>
  <c r="O24"/>
  <c r="M24"/>
  <c r="K24"/>
  <c r="I24"/>
  <c r="G24"/>
  <c r="N23"/>
  <c r="L23"/>
  <c r="J23"/>
  <c r="H23"/>
  <c r="O22"/>
  <c r="M22"/>
  <c r="K22"/>
  <c r="I22"/>
  <c r="G22"/>
  <c r="N21"/>
  <c r="L21"/>
  <c r="J21"/>
  <c r="H21"/>
  <c r="O20"/>
  <c r="M20"/>
  <c r="K20"/>
  <c r="I20"/>
  <c r="G20"/>
  <c r="N19"/>
  <c r="L19"/>
  <c r="J19"/>
  <c r="H19"/>
</calcChain>
</file>

<file path=xl/sharedStrings.xml><?xml version="1.0" encoding="utf-8"?>
<sst xmlns="http://schemas.openxmlformats.org/spreadsheetml/2006/main" count="51" uniqueCount="24">
  <si>
    <t>Sensor height (cm)</t>
  </si>
  <si>
    <t>Subject height (cm)</t>
  </si>
  <si>
    <t>circle of confusion (mm)</t>
  </si>
  <si>
    <t>Focal (mm)</t>
  </si>
  <si>
    <t>Focus (m)</t>
  </si>
  <si>
    <t>Aperture</t>
  </si>
  <si>
    <t>Depth of field (cm)</t>
  </si>
  <si>
    <t>Subject size in frame (%)</t>
  </si>
  <si>
    <t>DX</t>
  </si>
  <si>
    <t>FX</t>
  </si>
  <si>
    <t>Minimum Aperture</t>
  </si>
  <si>
    <t>18-70</t>
  </si>
  <si>
    <t>18-200</t>
  </si>
  <si>
    <t>28-300</t>
  </si>
  <si>
    <t>24-70</t>
  </si>
  <si>
    <t>70-200</t>
  </si>
  <si>
    <t>Lense</t>
  </si>
  <si>
    <t>Weight</t>
  </si>
  <si>
    <t>Price</t>
  </si>
  <si>
    <t>Type</t>
  </si>
  <si>
    <t>3.5-5.6</t>
  </si>
  <si>
    <t>Focus</t>
  </si>
  <si>
    <t>Magnification</t>
  </si>
  <si>
    <t>Eq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</si>
</sst>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2" fontId="0" fillId="0" borderId="1" xfId="0" applyNumberFormat="1" applyBorder="1"/>
    <xf numFmtId="164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164" fontId="0" fillId="0" borderId="6" xfId="0" applyNumberFormat="1" applyBorder="1"/>
    <xf numFmtId="2" fontId="0" fillId="0" borderId="7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2" fillId="3" borderId="15" xfId="0" applyFont="1" applyFill="1" applyBorder="1"/>
    <xf numFmtId="0" fontId="2" fillId="2" borderId="9" xfId="0" applyFont="1" applyFill="1" applyBorder="1"/>
    <xf numFmtId="0" fontId="2" fillId="4" borderId="1" xfId="0" applyFont="1" applyFill="1" applyBorder="1" applyAlignment="1">
      <alignment horizontal="right"/>
    </xf>
    <xf numFmtId="0" fontId="2" fillId="4" borderId="1" xfId="0" applyFont="1" applyFill="1" applyBorder="1"/>
    <xf numFmtId="0" fontId="2" fillId="4" borderId="10" xfId="0" applyFont="1" applyFill="1" applyBorder="1"/>
    <xf numFmtId="0" fontId="0" fillId="5" borderId="1" xfId="0" applyFill="1" applyBorder="1"/>
    <xf numFmtId="0" fontId="0" fillId="5" borderId="6" xfId="0" applyFill="1" applyBorder="1"/>
    <xf numFmtId="164" fontId="0" fillId="0" borderId="1" xfId="0" applyNumberFormat="1" applyFill="1" applyBorder="1"/>
    <xf numFmtId="164" fontId="0" fillId="0" borderId="18" xfId="0" applyNumberFormat="1" applyBorder="1"/>
    <xf numFmtId="164" fontId="0" fillId="0" borderId="19" xfId="0" applyNumberFormat="1" applyBorder="1"/>
    <xf numFmtId="0" fontId="0" fillId="5" borderId="18" xfId="0" applyFill="1" applyBorder="1"/>
    <xf numFmtId="0" fontId="0" fillId="0" borderId="1" xfId="0" applyBorder="1" applyAlignment="1">
      <alignment horizontal="left"/>
    </xf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8" xfId="0" applyBorder="1"/>
    <xf numFmtId="0" fontId="2" fillId="2" borderId="3" xfId="0" applyFont="1" applyFill="1" applyBorder="1"/>
    <xf numFmtId="0" fontId="2" fillId="2" borderId="21" xfId="0" applyFont="1" applyFill="1" applyBorder="1"/>
    <xf numFmtId="0" fontId="0" fillId="0" borderId="1" xfId="0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right"/>
    </xf>
    <xf numFmtId="0" fontId="2" fillId="3" borderId="16" xfId="0" applyFont="1" applyFill="1" applyBorder="1" applyAlignment="1">
      <alignment horizontal="right"/>
    </xf>
    <xf numFmtId="0" fontId="2" fillId="3" borderId="17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24" xfId="0" applyBorder="1" applyAlignment="1">
      <alignment horizontal="right"/>
    </xf>
    <xf numFmtId="0" fontId="0" fillId="0" borderId="25" xfId="0" applyBorder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20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21" xfId="0" applyBorder="1"/>
    <xf numFmtId="0" fontId="0" fillId="0" borderId="22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7" xfId="0" applyFill="1" applyBorder="1" applyAlignment="1">
      <alignment horizontal="right"/>
    </xf>
    <xf numFmtId="1" fontId="0" fillId="0" borderId="1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FF99FF"/>
      <color rgb="FFFFCCFF"/>
      <color rgb="FF33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0</xdr:rowOff>
    </xdr:from>
    <xdr:to>
      <xdr:col>12</xdr:col>
      <xdr:colOff>23812</xdr:colOff>
      <xdr:row>13</xdr:row>
      <xdr:rowOff>11907</xdr:rowOff>
    </xdr:to>
    <xdr:sp macro="" textlink="">
      <xdr:nvSpPr>
        <xdr:cNvPr id="3" name="Freeform 2"/>
        <xdr:cNvSpPr/>
      </xdr:nvSpPr>
      <xdr:spPr>
        <a:xfrm>
          <a:off x="4417219" y="773906"/>
          <a:ext cx="1547812" cy="1726407"/>
        </a:xfrm>
        <a:custGeom>
          <a:avLst/>
          <a:gdLst>
            <a:gd name="connsiteX0" fmla="*/ 0 w 1547812"/>
            <a:gd name="connsiteY0" fmla="*/ 11907 h 1726407"/>
            <a:gd name="connsiteX1" fmla="*/ 11906 w 1547812"/>
            <a:gd name="connsiteY1" fmla="*/ 190500 h 1726407"/>
            <a:gd name="connsiteX2" fmla="*/ 381000 w 1547812"/>
            <a:gd name="connsiteY2" fmla="*/ 190500 h 1726407"/>
            <a:gd name="connsiteX3" fmla="*/ 404812 w 1547812"/>
            <a:gd name="connsiteY3" fmla="*/ 559594 h 1726407"/>
            <a:gd name="connsiteX4" fmla="*/ 773906 w 1547812"/>
            <a:gd name="connsiteY4" fmla="*/ 571500 h 1726407"/>
            <a:gd name="connsiteX5" fmla="*/ 773906 w 1547812"/>
            <a:gd name="connsiteY5" fmla="*/ 785813 h 1726407"/>
            <a:gd name="connsiteX6" fmla="*/ 785812 w 1547812"/>
            <a:gd name="connsiteY6" fmla="*/ 952500 h 1726407"/>
            <a:gd name="connsiteX7" fmla="*/ 1143000 w 1547812"/>
            <a:gd name="connsiteY7" fmla="*/ 952500 h 1726407"/>
            <a:gd name="connsiteX8" fmla="*/ 1154906 w 1547812"/>
            <a:gd name="connsiteY8" fmla="*/ 1726407 h 1726407"/>
            <a:gd name="connsiteX9" fmla="*/ 1535906 w 1547812"/>
            <a:gd name="connsiteY9" fmla="*/ 1714500 h 1726407"/>
            <a:gd name="connsiteX10" fmla="*/ 1547812 w 1547812"/>
            <a:gd name="connsiteY10" fmla="*/ 0 h 1726407"/>
            <a:gd name="connsiteX11" fmla="*/ 0 w 1547812"/>
            <a:gd name="connsiteY11" fmla="*/ 11907 h 17264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1547812" h="1726407">
              <a:moveTo>
                <a:pt x="0" y="11907"/>
              </a:moveTo>
              <a:lnTo>
                <a:pt x="11906" y="190500"/>
              </a:lnTo>
              <a:lnTo>
                <a:pt x="381000" y="190500"/>
              </a:lnTo>
              <a:lnTo>
                <a:pt x="404812" y="559594"/>
              </a:lnTo>
              <a:lnTo>
                <a:pt x="773906" y="571500"/>
              </a:lnTo>
              <a:lnTo>
                <a:pt x="773906" y="785813"/>
              </a:lnTo>
              <a:lnTo>
                <a:pt x="785812" y="952500"/>
              </a:lnTo>
              <a:lnTo>
                <a:pt x="1143000" y="952500"/>
              </a:lnTo>
              <a:lnTo>
                <a:pt x="1154906" y="1726407"/>
              </a:lnTo>
              <a:lnTo>
                <a:pt x="1535906" y="1714500"/>
              </a:lnTo>
              <a:cubicBezTo>
                <a:pt x="1539875" y="1143000"/>
                <a:pt x="1543843" y="571500"/>
                <a:pt x="1547812" y="0"/>
              </a:cubicBezTo>
              <a:lnTo>
                <a:pt x="0" y="11907"/>
              </a:ln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345281</xdr:colOff>
      <xdr:row>4</xdr:row>
      <xdr:rowOff>11907</xdr:rowOff>
    </xdr:from>
    <xdr:to>
      <xdr:col>11</xdr:col>
      <xdr:colOff>0</xdr:colOff>
      <xdr:row>9</xdr:row>
      <xdr:rowOff>11907</xdr:rowOff>
    </xdr:to>
    <xdr:sp macro="" textlink="">
      <xdr:nvSpPr>
        <xdr:cNvPr id="4" name="Freeform 3"/>
        <xdr:cNvSpPr/>
      </xdr:nvSpPr>
      <xdr:spPr>
        <a:xfrm>
          <a:off x="4381500" y="785813"/>
          <a:ext cx="1178719" cy="952500"/>
        </a:xfrm>
        <a:custGeom>
          <a:avLst/>
          <a:gdLst>
            <a:gd name="connsiteX0" fmla="*/ 11907 w 1178719"/>
            <a:gd name="connsiteY0" fmla="*/ 0 h 952500"/>
            <a:gd name="connsiteX1" fmla="*/ 0 w 1178719"/>
            <a:gd name="connsiteY1" fmla="*/ 178593 h 952500"/>
            <a:gd name="connsiteX2" fmla="*/ 381000 w 1178719"/>
            <a:gd name="connsiteY2" fmla="*/ 190500 h 952500"/>
            <a:gd name="connsiteX3" fmla="*/ 428625 w 1178719"/>
            <a:gd name="connsiteY3" fmla="*/ 559593 h 952500"/>
            <a:gd name="connsiteX4" fmla="*/ 773907 w 1178719"/>
            <a:gd name="connsiteY4" fmla="*/ 559593 h 952500"/>
            <a:gd name="connsiteX5" fmla="*/ 797719 w 1178719"/>
            <a:gd name="connsiteY5" fmla="*/ 940593 h 952500"/>
            <a:gd name="connsiteX6" fmla="*/ 1178719 w 1178719"/>
            <a:gd name="connsiteY6" fmla="*/ 952500 h 952500"/>
            <a:gd name="connsiteX7" fmla="*/ 1166813 w 1178719"/>
            <a:gd name="connsiteY7" fmla="*/ 11906 h 952500"/>
            <a:gd name="connsiteX8" fmla="*/ 11907 w 1178719"/>
            <a:gd name="connsiteY8" fmla="*/ 0 h 952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178719" h="952500">
              <a:moveTo>
                <a:pt x="11907" y="0"/>
              </a:moveTo>
              <a:lnTo>
                <a:pt x="0" y="178593"/>
              </a:lnTo>
              <a:lnTo>
                <a:pt x="381000" y="190500"/>
              </a:lnTo>
              <a:lnTo>
                <a:pt x="428625" y="559593"/>
              </a:lnTo>
              <a:lnTo>
                <a:pt x="773907" y="559593"/>
              </a:lnTo>
              <a:lnTo>
                <a:pt x="797719" y="940593"/>
              </a:lnTo>
              <a:lnTo>
                <a:pt x="1178719" y="952500"/>
              </a:lnTo>
              <a:lnTo>
                <a:pt x="1166813" y="11906"/>
              </a:lnTo>
              <a:lnTo>
                <a:pt x="11907" y="0"/>
              </a:lnTo>
              <a:close/>
            </a:path>
          </a:pathLst>
        </a:cu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0</xdr:colOff>
      <xdr:row>17</xdr:row>
      <xdr:rowOff>178594</xdr:rowOff>
    </xdr:from>
    <xdr:to>
      <xdr:col>12</xdr:col>
      <xdr:colOff>0</xdr:colOff>
      <xdr:row>26</xdr:row>
      <xdr:rowOff>190500</xdr:rowOff>
    </xdr:to>
    <xdr:sp macro="" textlink="">
      <xdr:nvSpPr>
        <xdr:cNvPr id="5" name="Freeform 4"/>
        <xdr:cNvSpPr/>
      </xdr:nvSpPr>
      <xdr:spPr>
        <a:xfrm>
          <a:off x="4417219" y="3429000"/>
          <a:ext cx="1524000" cy="1726406"/>
        </a:xfrm>
        <a:custGeom>
          <a:avLst/>
          <a:gdLst>
            <a:gd name="connsiteX0" fmla="*/ 0 w 1524000"/>
            <a:gd name="connsiteY0" fmla="*/ 0 h 1726406"/>
            <a:gd name="connsiteX1" fmla="*/ 11906 w 1524000"/>
            <a:gd name="connsiteY1" fmla="*/ 214313 h 1726406"/>
            <a:gd name="connsiteX2" fmla="*/ 381000 w 1524000"/>
            <a:gd name="connsiteY2" fmla="*/ 214313 h 1726406"/>
            <a:gd name="connsiteX3" fmla="*/ 392906 w 1524000"/>
            <a:gd name="connsiteY3" fmla="*/ 404813 h 1726406"/>
            <a:gd name="connsiteX4" fmla="*/ 750094 w 1524000"/>
            <a:gd name="connsiteY4" fmla="*/ 392906 h 1726406"/>
            <a:gd name="connsiteX5" fmla="*/ 773906 w 1524000"/>
            <a:gd name="connsiteY5" fmla="*/ 571500 h 1726406"/>
            <a:gd name="connsiteX6" fmla="*/ 1143000 w 1524000"/>
            <a:gd name="connsiteY6" fmla="*/ 583406 h 1726406"/>
            <a:gd name="connsiteX7" fmla="*/ 1143000 w 1524000"/>
            <a:gd name="connsiteY7" fmla="*/ 1726406 h 1726406"/>
            <a:gd name="connsiteX8" fmla="*/ 1512094 w 1524000"/>
            <a:gd name="connsiteY8" fmla="*/ 1726406 h 1726406"/>
            <a:gd name="connsiteX9" fmla="*/ 1524000 w 1524000"/>
            <a:gd name="connsiteY9" fmla="*/ 23813 h 1726406"/>
            <a:gd name="connsiteX10" fmla="*/ 0 w 1524000"/>
            <a:gd name="connsiteY10" fmla="*/ 0 h 17264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524000" h="1726406">
              <a:moveTo>
                <a:pt x="0" y="0"/>
              </a:moveTo>
              <a:cubicBezTo>
                <a:pt x="16829" y="134631"/>
                <a:pt x="11906" y="63253"/>
                <a:pt x="11906" y="214313"/>
              </a:cubicBezTo>
              <a:lnTo>
                <a:pt x="381000" y="214313"/>
              </a:lnTo>
              <a:lnTo>
                <a:pt x="392906" y="404813"/>
              </a:lnTo>
              <a:lnTo>
                <a:pt x="750094" y="392906"/>
              </a:lnTo>
              <a:lnTo>
                <a:pt x="773906" y="571500"/>
              </a:lnTo>
              <a:lnTo>
                <a:pt x="1143000" y="583406"/>
              </a:lnTo>
              <a:lnTo>
                <a:pt x="1143000" y="1726406"/>
              </a:lnTo>
              <a:lnTo>
                <a:pt x="1512094" y="1726406"/>
              </a:lnTo>
              <a:cubicBezTo>
                <a:pt x="1516063" y="1158875"/>
                <a:pt x="1520031" y="591344"/>
                <a:pt x="1524000" y="23813"/>
              </a:cubicBezTo>
              <a:lnTo>
                <a:pt x="0" y="0"/>
              </a:lnTo>
              <a:close/>
            </a:path>
          </a:pathLst>
        </a:custGeom>
        <a:noFill/>
        <a:ln w="381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11906</xdr:colOff>
      <xdr:row>17</xdr:row>
      <xdr:rowOff>178594</xdr:rowOff>
    </xdr:from>
    <xdr:to>
      <xdr:col>8</xdr:col>
      <xdr:colOff>23812</xdr:colOff>
      <xdr:row>22</xdr:row>
      <xdr:rowOff>11907</xdr:rowOff>
    </xdr:to>
    <xdr:sp macro="" textlink="">
      <xdr:nvSpPr>
        <xdr:cNvPr id="6" name="Rectangle 5"/>
        <xdr:cNvSpPr/>
      </xdr:nvSpPr>
      <xdr:spPr>
        <a:xfrm>
          <a:off x="4048125" y="3429000"/>
          <a:ext cx="392906" cy="785813"/>
        </a:xfrm>
        <a:prstGeom prst="rect">
          <a:avLst/>
        </a:prstGeom>
        <a:noFill/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11906</xdr:colOff>
      <xdr:row>21</xdr:row>
      <xdr:rowOff>0</xdr:rowOff>
    </xdr:from>
    <xdr:to>
      <xdr:col>8</xdr:col>
      <xdr:colOff>11906</xdr:colOff>
      <xdr:row>25</xdr:row>
      <xdr:rowOff>178594</xdr:rowOff>
    </xdr:to>
    <xdr:sp macro="" textlink="">
      <xdr:nvSpPr>
        <xdr:cNvPr id="7" name="Rectangle 6"/>
        <xdr:cNvSpPr/>
      </xdr:nvSpPr>
      <xdr:spPr>
        <a:xfrm>
          <a:off x="4048125" y="4012406"/>
          <a:ext cx="381000" cy="940594"/>
        </a:xfrm>
        <a:prstGeom prst="rect">
          <a:avLst/>
        </a:prstGeom>
        <a:noFill/>
        <a:ln w="38100"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11906</xdr:colOff>
      <xdr:row>20</xdr:row>
      <xdr:rowOff>0</xdr:rowOff>
    </xdr:from>
    <xdr:to>
      <xdr:col>6</xdr:col>
      <xdr:colOff>0</xdr:colOff>
      <xdr:row>20</xdr:row>
      <xdr:rowOff>178594</xdr:rowOff>
    </xdr:to>
    <xdr:sp macro="" textlink="">
      <xdr:nvSpPr>
        <xdr:cNvPr id="8" name="Rectangle 7"/>
        <xdr:cNvSpPr/>
      </xdr:nvSpPr>
      <xdr:spPr>
        <a:xfrm>
          <a:off x="3286125" y="3821906"/>
          <a:ext cx="369094" cy="178594"/>
        </a:xfrm>
        <a:prstGeom prst="rect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378618</xdr:colOff>
      <xdr:row>7</xdr:row>
      <xdr:rowOff>9525</xdr:rowOff>
    </xdr:from>
    <xdr:to>
      <xdr:col>5</xdr:col>
      <xdr:colOff>366712</xdr:colOff>
      <xdr:row>7</xdr:row>
      <xdr:rowOff>188119</xdr:rowOff>
    </xdr:to>
    <xdr:sp macro="" textlink="">
      <xdr:nvSpPr>
        <xdr:cNvPr id="9" name="Rectangle 8"/>
        <xdr:cNvSpPr/>
      </xdr:nvSpPr>
      <xdr:spPr>
        <a:xfrm>
          <a:off x="3271837" y="1354931"/>
          <a:ext cx="369094" cy="178594"/>
        </a:xfrm>
        <a:prstGeom prst="rect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7143</xdr:colOff>
      <xdr:row>8</xdr:row>
      <xdr:rowOff>185738</xdr:rowOff>
    </xdr:from>
    <xdr:to>
      <xdr:col>4</xdr:col>
      <xdr:colOff>376237</xdr:colOff>
      <xdr:row>9</xdr:row>
      <xdr:rowOff>173832</xdr:rowOff>
    </xdr:to>
    <xdr:sp macro="" textlink="">
      <xdr:nvSpPr>
        <xdr:cNvPr id="10" name="Rectangle 9"/>
        <xdr:cNvSpPr/>
      </xdr:nvSpPr>
      <xdr:spPr>
        <a:xfrm>
          <a:off x="2900362" y="1721644"/>
          <a:ext cx="369094" cy="178594"/>
        </a:xfrm>
        <a:prstGeom prst="rect">
          <a:avLst/>
        </a:prstGeom>
        <a:noFill/>
        <a:ln w="38100">
          <a:solidFill>
            <a:srgbClr val="FF99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28575</xdr:colOff>
      <xdr:row>22</xdr:row>
      <xdr:rowOff>28575</xdr:rowOff>
    </xdr:from>
    <xdr:to>
      <xdr:col>5</xdr:col>
      <xdr:colOff>16669</xdr:colOff>
      <xdr:row>23</xdr:row>
      <xdr:rowOff>16669</xdr:rowOff>
    </xdr:to>
    <xdr:sp macro="" textlink="">
      <xdr:nvSpPr>
        <xdr:cNvPr id="11" name="Rectangle 10"/>
        <xdr:cNvSpPr/>
      </xdr:nvSpPr>
      <xdr:spPr>
        <a:xfrm>
          <a:off x="2921794" y="4231481"/>
          <a:ext cx="369094" cy="178594"/>
        </a:xfrm>
        <a:prstGeom prst="rect">
          <a:avLst/>
        </a:prstGeom>
        <a:noFill/>
        <a:ln w="38100">
          <a:solidFill>
            <a:srgbClr val="FF99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2381</xdr:colOff>
      <xdr:row>23</xdr:row>
      <xdr:rowOff>2381</xdr:rowOff>
    </xdr:from>
    <xdr:to>
      <xdr:col>6</xdr:col>
      <xdr:colOff>371475</xdr:colOff>
      <xdr:row>23</xdr:row>
      <xdr:rowOff>180975</xdr:rowOff>
    </xdr:to>
    <xdr:sp macro="" textlink="">
      <xdr:nvSpPr>
        <xdr:cNvPr id="12" name="Rectangle 11"/>
        <xdr:cNvSpPr/>
      </xdr:nvSpPr>
      <xdr:spPr>
        <a:xfrm>
          <a:off x="3657600" y="4395787"/>
          <a:ext cx="369094" cy="178594"/>
        </a:xfrm>
        <a:prstGeom prst="rect">
          <a:avLst/>
        </a:prstGeom>
        <a:noFill/>
        <a:ln w="38100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369093</xdr:colOff>
      <xdr:row>24</xdr:row>
      <xdr:rowOff>11906</xdr:rowOff>
    </xdr:from>
    <xdr:to>
      <xdr:col>6</xdr:col>
      <xdr:colOff>357187</xdr:colOff>
      <xdr:row>25</xdr:row>
      <xdr:rowOff>0</xdr:rowOff>
    </xdr:to>
    <xdr:sp macro="" textlink="">
      <xdr:nvSpPr>
        <xdr:cNvPr id="13" name="Rectangle 12"/>
        <xdr:cNvSpPr/>
      </xdr:nvSpPr>
      <xdr:spPr>
        <a:xfrm>
          <a:off x="3643312" y="4595812"/>
          <a:ext cx="369094" cy="178594"/>
        </a:xfrm>
        <a:prstGeom prst="rect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369094</xdr:colOff>
      <xdr:row>6</xdr:row>
      <xdr:rowOff>59532</xdr:rowOff>
    </xdr:from>
    <xdr:to>
      <xdr:col>15</xdr:col>
      <xdr:colOff>166687</xdr:colOff>
      <xdr:row>10</xdr:row>
      <xdr:rowOff>130969</xdr:rowOff>
    </xdr:to>
    <xdr:cxnSp macro="">
      <xdr:nvCxnSpPr>
        <xdr:cNvPr id="15" name="Straight Arrow Connector 14"/>
        <xdr:cNvCxnSpPr/>
      </xdr:nvCxnSpPr>
      <xdr:spPr>
        <a:xfrm>
          <a:off x="5548313" y="1214438"/>
          <a:ext cx="1702593" cy="833437"/>
        </a:xfrm>
        <a:prstGeom prst="straightConnector1">
          <a:avLst/>
        </a:prstGeom>
        <a:noFill/>
        <a:ln w="38100">
          <a:solidFill>
            <a:srgbClr val="00B050"/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12</xdr:col>
      <xdr:colOff>0</xdr:colOff>
      <xdr:row>10</xdr:row>
      <xdr:rowOff>83344</xdr:rowOff>
    </xdr:from>
    <xdr:to>
      <xdr:col>15</xdr:col>
      <xdr:colOff>178594</xdr:colOff>
      <xdr:row>11</xdr:row>
      <xdr:rowOff>107157</xdr:rowOff>
    </xdr:to>
    <xdr:cxnSp macro="">
      <xdr:nvCxnSpPr>
        <xdr:cNvPr id="19" name="Straight Arrow Connector 18"/>
        <xdr:cNvCxnSpPr/>
      </xdr:nvCxnSpPr>
      <xdr:spPr>
        <a:xfrm>
          <a:off x="5941219" y="2000250"/>
          <a:ext cx="1321594" cy="214313"/>
        </a:xfrm>
        <a:prstGeom prst="straightConnector1">
          <a:avLst/>
        </a:prstGeom>
        <a:noFill/>
        <a:ln w="38100">
          <a:solidFill>
            <a:srgbClr val="FF0000"/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12</xdr:col>
      <xdr:colOff>1</xdr:colOff>
      <xdr:row>12</xdr:row>
      <xdr:rowOff>83344</xdr:rowOff>
    </xdr:from>
    <xdr:to>
      <xdr:col>15</xdr:col>
      <xdr:colOff>190501</xdr:colOff>
      <xdr:row>19</xdr:row>
      <xdr:rowOff>119063</xdr:rowOff>
    </xdr:to>
    <xdr:cxnSp macro="">
      <xdr:nvCxnSpPr>
        <xdr:cNvPr id="21" name="Straight Arrow Connector 20"/>
        <xdr:cNvCxnSpPr/>
      </xdr:nvCxnSpPr>
      <xdr:spPr>
        <a:xfrm rot="5400000" flipH="1" flipV="1">
          <a:off x="5923360" y="2399110"/>
          <a:ext cx="1369219" cy="1333500"/>
        </a:xfrm>
        <a:prstGeom prst="straightConnector1">
          <a:avLst/>
        </a:prstGeom>
        <a:noFill/>
        <a:ln w="38100">
          <a:solidFill>
            <a:srgbClr val="00B0F0"/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7</xdr:col>
      <xdr:colOff>208359</xdr:colOff>
      <xdr:row>13</xdr:row>
      <xdr:rowOff>107158</xdr:rowOff>
    </xdr:from>
    <xdr:to>
      <xdr:col>15</xdr:col>
      <xdr:colOff>178594</xdr:colOff>
      <xdr:row>17</xdr:row>
      <xdr:rowOff>178595</xdr:rowOff>
    </xdr:to>
    <xdr:cxnSp macro="">
      <xdr:nvCxnSpPr>
        <xdr:cNvPr id="23" name="Straight Arrow Connector 22"/>
        <xdr:cNvCxnSpPr>
          <a:stCxn id="6" idx="0"/>
        </xdr:cNvCxnSpPr>
      </xdr:nvCxnSpPr>
      <xdr:spPr>
        <a:xfrm rot="5400000" flipH="1" flipV="1">
          <a:off x="5336977" y="1503165"/>
          <a:ext cx="833437" cy="3018235"/>
        </a:xfrm>
        <a:prstGeom prst="straightConnector1">
          <a:avLst/>
        </a:prstGeom>
        <a:noFill/>
        <a:ln w="38100">
          <a:solidFill>
            <a:schemeClr val="accent2">
              <a:lumMod val="75000"/>
            </a:schemeClr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8</xdr:col>
      <xdr:colOff>11906</xdr:colOff>
      <xdr:row>14</xdr:row>
      <xdr:rowOff>95250</xdr:rowOff>
    </xdr:from>
    <xdr:to>
      <xdr:col>15</xdr:col>
      <xdr:colOff>154781</xdr:colOff>
      <xdr:row>22</xdr:row>
      <xdr:rowOff>95251</xdr:rowOff>
    </xdr:to>
    <xdr:cxnSp macro="">
      <xdr:nvCxnSpPr>
        <xdr:cNvPr id="25" name="Straight Arrow Connector 24"/>
        <xdr:cNvCxnSpPr/>
      </xdr:nvCxnSpPr>
      <xdr:spPr>
        <a:xfrm flipV="1">
          <a:off x="4429125" y="2774156"/>
          <a:ext cx="2809875" cy="1524001"/>
        </a:xfrm>
        <a:prstGeom prst="straightConnector1">
          <a:avLst/>
        </a:prstGeom>
        <a:noFill/>
        <a:ln w="38100">
          <a:solidFill>
            <a:schemeClr val="accent5">
              <a:lumMod val="60000"/>
              <a:lumOff val="40000"/>
            </a:schemeClr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16669</xdr:colOff>
      <xdr:row>15</xdr:row>
      <xdr:rowOff>83344</xdr:rowOff>
    </xdr:from>
    <xdr:to>
      <xdr:col>15</xdr:col>
      <xdr:colOff>178594</xdr:colOff>
      <xdr:row>22</xdr:row>
      <xdr:rowOff>117872</xdr:rowOff>
    </xdr:to>
    <xdr:cxnSp macro="">
      <xdr:nvCxnSpPr>
        <xdr:cNvPr id="27" name="Straight Arrow Connector 26"/>
        <xdr:cNvCxnSpPr>
          <a:stCxn id="11" idx="3"/>
        </xdr:cNvCxnSpPr>
      </xdr:nvCxnSpPr>
      <xdr:spPr>
        <a:xfrm flipV="1">
          <a:off x="3290888" y="2952750"/>
          <a:ext cx="3971925" cy="1368028"/>
        </a:xfrm>
        <a:prstGeom prst="straightConnector1">
          <a:avLst/>
        </a:prstGeom>
        <a:noFill/>
        <a:ln w="38100">
          <a:solidFill>
            <a:srgbClr val="FF99FF"/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376237</xdr:colOff>
      <xdr:row>9</xdr:row>
      <xdr:rowOff>84535</xdr:rowOff>
    </xdr:from>
    <xdr:to>
      <xdr:col>15</xdr:col>
      <xdr:colOff>130969</xdr:colOff>
      <xdr:row>15</xdr:row>
      <xdr:rowOff>107157</xdr:rowOff>
    </xdr:to>
    <xdr:cxnSp macro="">
      <xdr:nvCxnSpPr>
        <xdr:cNvPr id="29" name="Straight Arrow Connector 28"/>
        <xdr:cNvCxnSpPr>
          <a:stCxn id="10" idx="3"/>
        </xdr:cNvCxnSpPr>
      </xdr:nvCxnSpPr>
      <xdr:spPr>
        <a:xfrm>
          <a:off x="3269456" y="1810941"/>
          <a:ext cx="3945732" cy="1165622"/>
        </a:xfrm>
        <a:prstGeom prst="straightConnector1">
          <a:avLst/>
        </a:prstGeom>
        <a:noFill/>
        <a:ln w="38100">
          <a:solidFill>
            <a:srgbClr val="FF99FF"/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366712</xdr:colOff>
      <xdr:row>7</xdr:row>
      <xdr:rowOff>98822</xdr:rowOff>
    </xdr:from>
    <xdr:to>
      <xdr:col>15</xdr:col>
      <xdr:colOff>154781</xdr:colOff>
      <xdr:row>16</xdr:row>
      <xdr:rowOff>119063</xdr:rowOff>
    </xdr:to>
    <xdr:cxnSp macro="">
      <xdr:nvCxnSpPr>
        <xdr:cNvPr id="31" name="Straight Arrow Connector 30"/>
        <xdr:cNvCxnSpPr>
          <a:stCxn id="9" idx="3"/>
        </xdr:cNvCxnSpPr>
      </xdr:nvCxnSpPr>
      <xdr:spPr>
        <a:xfrm>
          <a:off x="3640931" y="1444228"/>
          <a:ext cx="3598069" cy="1734741"/>
        </a:xfrm>
        <a:prstGeom prst="straightConnector1">
          <a:avLst/>
        </a:prstGeom>
        <a:noFill/>
        <a:ln w="38100">
          <a:solidFill>
            <a:srgbClr val="FFC000"/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6</xdr:col>
      <xdr:colOff>0</xdr:colOff>
      <xdr:row>16</xdr:row>
      <xdr:rowOff>130969</xdr:rowOff>
    </xdr:from>
    <xdr:to>
      <xdr:col>15</xdr:col>
      <xdr:colOff>154781</xdr:colOff>
      <xdr:row>20</xdr:row>
      <xdr:rowOff>89297</xdr:rowOff>
    </xdr:to>
    <xdr:cxnSp macro="">
      <xdr:nvCxnSpPr>
        <xdr:cNvPr id="33" name="Straight Arrow Connector 32"/>
        <xdr:cNvCxnSpPr>
          <a:stCxn id="8" idx="3"/>
        </xdr:cNvCxnSpPr>
      </xdr:nvCxnSpPr>
      <xdr:spPr>
        <a:xfrm flipV="1">
          <a:off x="3655219" y="3190875"/>
          <a:ext cx="3583781" cy="720328"/>
        </a:xfrm>
        <a:prstGeom prst="straightConnector1">
          <a:avLst/>
        </a:prstGeom>
        <a:noFill/>
        <a:ln w="38100">
          <a:solidFill>
            <a:srgbClr val="FFC000"/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6</xdr:col>
      <xdr:colOff>371475</xdr:colOff>
      <xdr:row>17</xdr:row>
      <xdr:rowOff>83344</xdr:rowOff>
    </xdr:from>
    <xdr:to>
      <xdr:col>15</xdr:col>
      <xdr:colOff>142875</xdr:colOff>
      <xdr:row>23</xdr:row>
      <xdr:rowOff>91678</xdr:rowOff>
    </xdr:to>
    <xdr:cxnSp macro="">
      <xdr:nvCxnSpPr>
        <xdr:cNvPr id="35" name="Straight Arrow Connector 34"/>
        <xdr:cNvCxnSpPr>
          <a:stCxn id="12" idx="3"/>
        </xdr:cNvCxnSpPr>
      </xdr:nvCxnSpPr>
      <xdr:spPr>
        <a:xfrm flipV="1">
          <a:off x="4026694" y="3333750"/>
          <a:ext cx="3200400" cy="1151334"/>
        </a:xfrm>
        <a:prstGeom prst="straightConnector1">
          <a:avLst/>
        </a:prstGeom>
        <a:noFill/>
        <a:ln w="38100">
          <a:solidFill>
            <a:schemeClr val="accent1">
              <a:lumMod val="75000"/>
            </a:schemeClr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6</xdr:col>
      <xdr:colOff>357187</xdr:colOff>
      <xdr:row>18</xdr:row>
      <xdr:rowOff>83344</xdr:rowOff>
    </xdr:from>
    <xdr:to>
      <xdr:col>15</xdr:col>
      <xdr:colOff>142875</xdr:colOff>
      <xdr:row>24</xdr:row>
      <xdr:rowOff>101203</xdr:rowOff>
    </xdr:to>
    <xdr:cxnSp macro="">
      <xdr:nvCxnSpPr>
        <xdr:cNvPr id="37" name="Straight Arrow Connector 36"/>
        <xdr:cNvCxnSpPr>
          <a:stCxn id="13" idx="3"/>
        </xdr:cNvCxnSpPr>
      </xdr:nvCxnSpPr>
      <xdr:spPr>
        <a:xfrm flipV="1">
          <a:off x="4012406" y="3524250"/>
          <a:ext cx="3214688" cy="1160859"/>
        </a:xfrm>
        <a:prstGeom prst="straightConnector1">
          <a:avLst/>
        </a:prstGeom>
        <a:noFill/>
        <a:ln w="38100">
          <a:solidFill>
            <a:srgbClr val="00FF00"/>
          </a:solidFill>
          <a:tailEnd type="oval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7"/>
  <sheetViews>
    <sheetView tabSelected="1" topLeftCell="A2" zoomScale="110" zoomScaleNormal="110" workbookViewId="0">
      <selection activeCell="X15" sqref="X15"/>
    </sheetView>
  </sheetViews>
  <sheetFormatPr baseColWidth="10" defaultColWidth="11.42578125" defaultRowHeight="15"/>
  <cols>
    <col min="1" max="1" width="7.85546875" bestFit="1" customWidth="1"/>
    <col min="2" max="2" width="24.28515625" bestFit="1" customWidth="1"/>
    <col min="3" max="3" width="4.7109375" customWidth="1"/>
    <col min="4" max="4" width="11.28515625" customWidth="1"/>
    <col min="5" max="12" width="5.7109375" customWidth="1"/>
    <col min="13" max="15" width="5.7109375" hidden="1" customWidth="1"/>
    <col min="16" max="16" width="3.5703125" customWidth="1"/>
    <col min="17" max="17" width="6.7109375" bestFit="1" customWidth="1"/>
    <col min="18" max="18" width="5.28515625" bestFit="1" customWidth="1"/>
    <col min="19" max="19" width="9" bestFit="1" customWidth="1"/>
    <col min="20" max="20" width="6" bestFit="1" customWidth="1"/>
    <col min="21" max="21" width="13.28515625" bestFit="1" customWidth="1"/>
    <col min="22" max="22" width="7.5703125" bestFit="1" customWidth="1"/>
    <col min="23" max="23" width="5.42578125" bestFit="1" customWidth="1"/>
  </cols>
  <sheetData>
    <row r="1" spans="1:33" ht="15.75" thickBot="1">
      <c r="B1" s="16" t="s">
        <v>1</v>
      </c>
      <c r="C1" s="16"/>
      <c r="D1" s="15">
        <v>25</v>
      </c>
      <c r="F1" s="40" t="s">
        <v>7</v>
      </c>
      <c r="G1" s="41"/>
      <c r="H1" s="41"/>
      <c r="I1" s="41"/>
      <c r="J1" s="42"/>
      <c r="K1" s="15">
        <v>80</v>
      </c>
    </row>
    <row r="2" spans="1:33" ht="15" customHeight="1">
      <c r="A2" s="37" t="s">
        <v>8</v>
      </c>
      <c r="B2" s="17" t="s">
        <v>0</v>
      </c>
      <c r="C2" s="17"/>
      <c r="D2" s="4">
        <v>1.57</v>
      </c>
      <c r="E2" s="5"/>
      <c r="F2" s="43" t="s">
        <v>2</v>
      </c>
      <c r="G2" s="43"/>
      <c r="H2" s="43"/>
      <c r="I2" s="43"/>
      <c r="J2" s="43"/>
      <c r="K2" s="4">
        <v>0.02</v>
      </c>
      <c r="L2" s="5"/>
      <c r="M2" s="5"/>
      <c r="N2" s="5"/>
      <c r="O2" s="6"/>
    </row>
    <row r="3" spans="1:33" ht="15" customHeight="1">
      <c r="A3" s="38"/>
      <c r="B3" s="7"/>
      <c r="C3" s="7"/>
      <c r="D3" s="18" t="s">
        <v>5</v>
      </c>
      <c r="E3" s="21">
        <v>1.4</v>
      </c>
      <c r="F3" s="21">
        <v>1.8</v>
      </c>
      <c r="G3" s="21">
        <v>2</v>
      </c>
      <c r="H3" s="21">
        <v>2.8</v>
      </c>
      <c r="I3" s="21">
        <v>3.5</v>
      </c>
      <c r="J3" s="21">
        <v>4</v>
      </c>
      <c r="K3" s="21">
        <v>4.5</v>
      </c>
      <c r="L3" s="21">
        <v>5.6</v>
      </c>
      <c r="M3" s="21">
        <v>8</v>
      </c>
      <c r="N3" s="21">
        <v>11</v>
      </c>
      <c r="O3" s="22">
        <v>14</v>
      </c>
    </row>
    <row r="4" spans="1:33" ht="15" customHeight="1">
      <c r="A4" s="38"/>
      <c r="B4" s="20" t="s">
        <v>3</v>
      </c>
      <c r="C4" s="20" t="s">
        <v>23</v>
      </c>
      <c r="D4" s="19" t="s">
        <v>4</v>
      </c>
      <c r="E4" s="35" t="s">
        <v>6</v>
      </c>
      <c r="F4" s="35"/>
      <c r="G4" s="35"/>
      <c r="H4" s="35"/>
      <c r="I4" s="35"/>
      <c r="J4" s="35"/>
      <c r="K4" s="35"/>
      <c r="L4" s="35"/>
      <c r="M4" s="35"/>
      <c r="N4" s="35"/>
      <c r="O4" s="44"/>
      <c r="Z4" s="1"/>
      <c r="AA4" s="1"/>
      <c r="AB4" s="1"/>
      <c r="AC4" s="1"/>
      <c r="AD4" s="1"/>
      <c r="AE4" s="1"/>
      <c r="AF4" s="1"/>
      <c r="AG4" s="1"/>
    </row>
    <row r="5" spans="1:33" ht="15" customHeight="1">
      <c r="A5" s="38"/>
      <c r="B5" s="13">
        <v>18</v>
      </c>
      <c r="C5" s="59">
        <f>B5*1.5</f>
        <v>27</v>
      </c>
      <c r="D5" s="2">
        <f>B5/1000*($D$1/($K$1/100*$D$2) +1)</f>
        <v>0.37628025477707</v>
      </c>
      <c r="E5" s="3">
        <f t="shared" ref="E5:O14" si="0">(-($B5/1000*$B5/1000*$D5)/($B5/1000*$B5/1000 + $D5*E$3*$K$2/1000)+($B5/1000*$B5/1000*$D5)/($B5/1000*$B5/1000 - $D5*E$3*$K$2/1000))*100</f>
        <v>2.449770224379022</v>
      </c>
      <c r="F5" s="3">
        <f t="shared" si="0"/>
        <v>3.1518834497503647</v>
      </c>
      <c r="G5" s="3">
        <f t="shared" si="0"/>
        <v>3.5035317600218772</v>
      </c>
      <c r="H5" s="3">
        <f t="shared" si="0"/>
        <v>4.9151491343105258</v>
      </c>
      <c r="I5" s="3">
        <f t="shared" si="0"/>
        <v>6.1586513365337661</v>
      </c>
      <c r="J5" s="3">
        <f t="shared" si="0"/>
        <v>7.0528223852745153</v>
      </c>
      <c r="K5" s="3">
        <f t="shared" si="0"/>
        <v>7.9528188354022253</v>
      </c>
      <c r="L5" s="3">
        <f t="shared" si="0"/>
        <v>9.9571824376844873</v>
      </c>
      <c r="M5" s="3">
        <f t="shared" si="0"/>
        <v>14.483989227785321</v>
      </c>
      <c r="N5" s="3">
        <f t="shared" si="0"/>
        <v>20.570689739513774</v>
      </c>
      <c r="O5" s="9">
        <f t="shared" si="0"/>
        <v>27.365488484078593</v>
      </c>
    </row>
    <row r="6" spans="1:33" ht="15" customHeight="1">
      <c r="A6" s="38"/>
      <c r="B6" s="13">
        <v>24</v>
      </c>
      <c r="C6" s="59">
        <f t="shared" ref="C6:C14" si="1">B6*1.5</f>
        <v>36</v>
      </c>
      <c r="D6" s="2">
        <f t="shared" ref="D6:D14" si="2">B6/1000*($D$1/($K$1/100*$D$2) +1)</f>
        <v>0.50170700636942667</v>
      </c>
      <c r="E6" s="3">
        <f t="shared" si="0"/>
        <v>2.4486362305122689</v>
      </c>
      <c r="F6" s="3">
        <f t="shared" si="0"/>
        <v>3.1494706944759976</v>
      </c>
      <c r="G6" s="3">
        <f t="shared" si="0"/>
        <v>3.5002199574556858</v>
      </c>
      <c r="H6" s="3">
        <f t="shared" si="0"/>
        <v>4.9060320041489023</v>
      </c>
      <c r="I6" s="3">
        <f t="shared" si="0"/>
        <v>6.1407778164159543</v>
      </c>
      <c r="J6" s="3">
        <f t="shared" si="0"/>
        <v>7.0260573588589672</v>
      </c>
      <c r="K6" s="3">
        <f t="shared" si="0"/>
        <v>7.9145721246496716</v>
      </c>
      <c r="L6" s="3">
        <f t="shared" si="0"/>
        <v>9.8827715824042031</v>
      </c>
      <c r="M6" s="3">
        <f t="shared" si="0"/>
        <v>14.260859756543187</v>
      </c>
      <c r="N6" s="3">
        <f t="shared" si="0"/>
        <v>19.96079836154836</v>
      </c>
      <c r="O6" s="9">
        <f t="shared" si="0"/>
        <v>26.019435492039193</v>
      </c>
    </row>
    <row r="7" spans="1:33" ht="15" customHeight="1">
      <c r="A7" s="38"/>
      <c r="B7" s="13">
        <v>35</v>
      </c>
      <c r="C7" s="59">
        <f t="shared" si="1"/>
        <v>52.5</v>
      </c>
      <c r="D7" s="2">
        <f t="shared" si="2"/>
        <v>0.73165605095541397</v>
      </c>
      <c r="E7" s="3">
        <f t="shared" si="0"/>
        <v>2.4478643931696409</v>
      </c>
      <c r="F7" s="3">
        <f t="shared" si="0"/>
        <v>3.1478293211258612</v>
      </c>
      <c r="G7" s="3">
        <f t="shared" si="0"/>
        <v>3.4979676522217562</v>
      </c>
      <c r="H7" s="3">
        <f t="shared" si="0"/>
        <v>4.899841065130861</v>
      </c>
      <c r="I7" s="3">
        <f t="shared" si="0"/>
        <v>6.1286622634035055</v>
      </c>
      <c r="J7" s="3">
        <f t="shared" si="0"/>
        <v>7.0079419432481522</v>
      </c>
      <c r="K7" s="3">
        <f t="shared" si="0"/>
        <v>7.8887297061356669</v>
      </c>
      <c r="L7" s="3">
        <f t="shared" si="0"/>
        <v>9.8327189944749982</v>
      </c>
      <c r="M7" s="3">
        <f t="shared" si="0"/>
        <v>14.112766940909861</v>
      </c>
      <c r="N7" s="3">
        <f t="shared" si="0"/>
        <v>19.565658194014755</v>
      </c>
      <c r="O7" s="9">
        <f t="shared" si="0"/>
        <v>25.175911887022949</v>
      </c>
    </row>
    <row r="8" spans="1:33" ht="15" customHeight="1">
      <c r="A8" s="38"/>
      <c r="B8" s="13">
        <v>50</v>
      </c>
      <c r="C8" s="59">
        <f t="shared" si="1"/>
        <v>75</v>
      </c>
      <c r="D8" s="2">
        <f t="shared" si="2"/>
        <v>1.0452229299363056</v>
      </c>
      <c r="E8" s="3">
        <f t="shared" si="0"/>
        <v>2.4475151926554917</v>
      </c>
      <c r="F8" s="23">
        <f t="shared" si="0"/>
        <v>3.1470869407046909</v>
      </c>
      <c r="G8" s="3">
        <f t="shared" si="0"/>
        <v>3.4969491330994584</v>
      </c>
      <c r="H8" s="3">
        <f t="shared" si="0"/>
        <v>4.8970439643472474</v>
      </c>
      <c r="I8" s="3">
        <f t="shared" si="0"/>
        <v>6.1231940451118572</v>
      </c>
      <c r="J8" s="3">
        <f t="shared" si="0"/>
        <v>6.9997729501869665</v>
      </c>
      <c r="K8" s="3">
        <f t="shared" si="0"/>
        <v>7.8770879266076177</v>
      </c>
      <c r="L8" s="3">
        <f t="shared" si="0"/>
        <v>9.8102297471555637</v>
      </c>
      <c r="M8" s="3">
        <f t="shared" si="0"/>
        <v>14.046741420678599</v>
      </c>
      <c r="N8" s="3">
        <f t="shared" si="0"/>
        <v>19.391901465713168</v>
      </c>
      <c r="O8" s="9">
        <f t="shared" si="0"/>
        <v>24.811824169858497</v>
      </c>
    </row>
    <row r="9" spans="1:33" ht="15" customHeight="1" thickBot="1">
      <c r="A9" s="38"/>
      <c r="B9" s="13">
        <v>70</v>
      </c>
      <c r="C9" s="59">
        <f t="shared" si="1"/>
        <v>105</v>
      </c>
      <c r="D9" s="2">
        <f t="shared" si="2"/>
        <v>1.4633121019108279</v>
      </c>
      <c r="E9" s="3">
        <f t="shared" si="0"/>
        <v>2.4473508974736546</v>
      </c>
      <c r="F9" s="3">
        <f t="shared" si="0"/>
        <v>3.1467377063630675</v>
      </c>
      <c r="G9" s="3">
        <f t="shared" si="0"/>
        <v>3.496470035191579</v>
      </c>
      <c r="H9" s="3">
        <f t="shared" si="0"/>
        <v>4.8957287863392818</v>
      </c>
      <c r="I9" s="3">
        <f t="shared" si="0"/>
        <v>6.1206241409318629</v>
      </c>
      <c r="J9" s="3">
        <f t="shared" si="0"/>
        <v>6.9959353044435124</v>
      </c>
      <c r="K9" s="3">
        <f t="shared" si="0"/>
        <v>7.8716213233788634</v>
      </c>
      <c r="L9" s="3">
        <f t="shared" si="0"/>
        <v>9.7996821302617221</v>
      </c>
      <c r="M9" s="3">
        <f t="shared" si="0"/>
        <v>14.015883886496304</v>
      </c>
      <c r="N9" s="3">
        <f t="shared" si="0"/>
        <v>19.31119702563544</v>
      </c>
      <c r="O9" s="9">
        <f t="shared" si="0"/>
        <v>24.644107980409458</v>
      </c>
    </row>
    <row r="10" spans="1:33" ht="15" customHeight="1">
      <c r="A10" s="38"/>
      <c r="B10" s="13">
        <v>85</v>
      </c>
      <c r="C10" s="59">
        <f t="shared" si="1"/>
        <v>127.5</v>
      </c>
      <c r="D10" s="2">
        <f t="shared" si="2"/>
        <v>1.7768789808917196</v>
      </c>
      <c r="E10" s="3">
        <f t="shared" si="0"/>
        <v>2.4472958294140756</v>
      </c>
      <c r="F10" s="3">
        <f t="shared" si="0"/>
        <v>3.1466206576981071</v>
      </c>
      <c r="G10" s="3">
        <f t="shared" si="0"/>
        <v>3.4963094673023276</v>
      </c>
      <c r="H10" s="3">
        <f t="shared" si="0"/>
        <v>4.8952880867325854</v>
      </c>
      <c r="I10" s="3">
        <f t="shared" si="0"/>
        <v>6.1197631721652934</v>
      </c>
      <c r="J10" s="3">
        <f t="shared" si="0"/>
        <v>6.9946498378945066</v>
      </c>
      <c r="K10" s="3">
        <f t="shared" si="0"/>
        <v>7.869790573945501</v>
      </c>
      <c r="L10" s="3">
        <f t="shared" si="0"/>
        <v>9.7961515626131312</v>
      </c>
      <c r="M10" s="3">
        <f t="shared" si="0"/>
        <v>14.005570523388933</v>
      </c>
      <c r="N10" s="3">
        <f t="shared" si="0"/>
        <v>19.284294400589918</v>
      </c>
      <c r="O10" s="24">
        <f t="shared" si="0"/>
        <v>24.588394493949206</v>
      </c>
      <c r="P10" s="28"/>
      <c r="Q10" s="32" t="s">
        <v>16</v>
      </c>
      <c r="R10" s="32" t="s">
        <v>19</v>
      </c>
      <c r="S10" s="32" t="s">
        <v>5</v>
      </c>
      <c r="T10" s="32" t="s">
        <v>21</v>
      </c>
      <c r="U10" s="32" t="s">
        <v>22</v>
      </c>
      <c r="V10" s="32" t="s">
        <v>17</v>
      </c>
      <c r="W10" s="33" t="s">
        <v>18</v>
      </c>
    </row>
    <row r="11" spans="1:33" ht="15" customHeight="1">
      <c r="A11" s="38"/>
      <c r="B11" s="13">
        <v>100</v>
      </c>
      <c r="C11" s="59">
        <f t="shared" si="1"/>
        <v>150</v>
      </c>
      <c r="D11" s="2">
        <f t="shared" si="2"/>
        <v>2.0904458598726112</v>
      </c>
      <c r="E11" s="3">
        <f t="shared" si="0"/>
        <v>2.4472636246296364</v>
      </c>
      <c r="F11" s="3">
        <f t="shared" si="0"/>
        <v>3.146552207143305</v>
      </c>
      <c r="G11" s="3">
        <f t="shared" si="0"/>
        <v>3.4962155678195828</v>
      </c>
      <c r="H11" s="3">
        <f t="shared" si="0"/>
        <v>4.8950303853109833</v>
      </c>
      <c r="I11" s="3">
        <f t="shared" si="0"/>
        <v>6.1192597565471907</v>
      </c>
      <c r="J11" s="3">
        <f t="shared" si="0"/>
        <v>6.9938982661989169</v>
      </c>
      <c r="K11" s="3">
        <f t="shared" si="0"/>
        <v>7.8687202754079255</v>
      </c>
      <c r="L11" s="3">
        <f t="shared" si="0"/>
        <v>9.7940879286944948</v>
      </c>
      <c r="M11" s="3">
        <f t="shared" si="0"/>
        <v>13.999545900373933</v>
      </c>
      <c r="N11" s="3">
        <f t="shared" si="0"/>
        <v>19.268595413511402</v>
      </c>
      <c r="O11" s="24">
        <f t="shared" si="0"/>
        <v>24.555927678703981</v>
      </c>
      <c r="P11" s="29"/>
      <c r="Q11" s="27" t="s">
        <v>11</v>
      </c>
      <c r="R11" s="27" t="s">
        <v>8</v>
      </c>
      <c r="S11" s="27" t="s">
        <v>20</v>
      </c>
      <c r="T11" s="34">
        <v>0.38</v>
      </c>
      <c r="U11" s="34"/>
      <c r="V11" s="34">
        <v>390</v>
      </c>
      <c r="W11" s="8"/>
    </row>
    <row r="12" spans="1:33" ht="15" customHeight="1">
      <c r="A12" s="38"/>
      <c r="B12" s="13">
        <v>135</v>
      </c>
      <c r="C12" s="59">
        <f t="shared" si="1"/>
        <v>202.5</v>
      </c>
      <c r="D12" s="2">
        <f t="shared" si="2"/>
        <v>2.8221019108280254</v>
      </c>
      <c r="E12" s="3">
        <f t="shared" si="0"/>
        <v>2.4472257846233081</v>
      </c>
      <c r="F12" s="3">
        <f t="shared" si="0"/>
        <v>3.1464717805528508</v>
      </c>
      <c r="G12" s="3">
        <f t="shared" si="0"/>
        <v>3.4961052410085625</v>
      </c>
      <c r="H12" s="3">
        <f t="shared" si="0"/>
        <v>4.8947276170669518</v>
      </c>
      <c r="I12" s="3">
        <f t="shared" si="0"/>
        <v>6.1186683417094656</v>
      </c>
      <c r="J12" s="3">
        <f t="shared" si="0"/>
        <v>6.9930153649032434</v>
      </c>
      <c r="K12" s="3">
        <f t="shared" si="0"/>
        <v>7.8674630310331395</v>
      </c>
      <c r="L12" s="3">
        <f t="shared" si="0"/>
        <v>9.7916642396028486</v>
      </c>
      <c r="M12" s="3">
        <f t="shared" si="0"/>
        <v>13.992473500649849</v>
      </c>
      <c r="N12" s="3">
        <f t="shared" si="0"/>
        <v>19.250181506680963</v>
      </c>
      <c r="O12" s="24">
        <f t="shared" si="0"/>
        <v>24.517888090279971</v>
      </c>
      <c r="P12" s="29"/>
      <c r="Q12" s="27" t="s">
        <v>12</v>
      </c>
      <c r="R12" s="27" t="s">
        <v>8</v>
      </c>
      <c r="S12" s="27" t="s">
        <v>20</v>
      </c>
      <c r="T12" s="34">
        <v>0.5</v>
      </c>
      <c r="U12" s="34">
        <v>4.5</v>
      </c>
      <c r="V12" s="34">
        <v>565</v>
      </c>
      <c r="W12" s="8"/>
    </row>
    <row r="13" spans="1:33" ht="15" customHeight="1">
      <c r="A13" s="38"/>
      <c r="B13" s="13">
        <v>200</v>
      </c>
      <c r="C13" s="59">
        <f t="shared" si="1"/>
        <v>300</v>
      </c>
      <c r="D13" s="2">
        <f t="shared" si="2"/>
        <v>4.1808917197452224</v>
      </c>
      <c r="E13" s="3">
        <f t="shared" si="0"/>
        <v>2.447200740703348</v>
      </c>
      <c r="F13" s="3">
        <f t="shared" si="0"/>
        <v>3.1464185521450361</v>
      </c>
      <c r="G13" s="3">
        <f t="shared" si="0"/>
        <v>3.4960322245852105</v>
      </c>
      <c r="H13" s="3">
        <f t="shared" si="0"/>
        <v>4.8945272492592728</v>
      </c>
      <c r="I13" s="3">
        <f t="shared" si="0"/>
        <v>6.1182769742378795</v>
      </c>
      <c r="J13" s="3">
        <f t="shared" si="0"/>
        <v>6.9924311356391655</v>
      </c>
      <c r="K13" s="3">
        <f t="shared" si="0"/>
        <v>7.8666311396096589</v>
      </c>
      <c r="L13" s="3">
        <f t="shared" si="0"/>
        <v>9.7900607706219667</v>
      </c>
      <c r="M13" s="3">
        <f t="shared" si="0"/>
        <v>13.987796532397834</v>
      </c>
      <c r="N13" s="3">
        <f t="shared" si="0"/>
        <v>19.238013529822062</v>
      </c>
      <c r="O13" s="24">
        <f t="shared" si="0"/>
        <v>24.492776180447429</v>
      </c>
      <c r="P13" s="29"/>
      <c r="Q13" s="27" t="s">
        <v>13</v>
      </c>
      <c r="R13" s="27" t="s">
        <v>9</v>
      </c>
      <c r="S13" s="27" t="s">
        <v>20</v>
      </c>
      <c r="T13" s="34">
        <v>0.45</v>
      </c>
      <c r="U13" s="34">
        <v>3.2</v>
      </c>
      <c r="V13" s="34">
        <v>800</v>
      </c>
      <c r="W13" s="8">
        <v>800</v>
      </c>
    </row>
    <row r="14" spans="1:33" ht="15" customHeight="1" thickBot="1">
      <c r="A14" s="39"/>
      <c r="B14" s="14">
        <v>300</v>
      </c>
      <c r="C14" s="59">
        <f t="shared" si="1"/>
        <v>450</v>
      </c>
      <c r="D14" s="10">
        <f t="shared" si="2"/>
        <v>6.2713375796178337</v>
      </c>
      <c r="E14" s="11">
        <f t="shared" si="0"/>
        <v>2.4471890958865039</v>
      </c>
      <c r="F14" s="11">
        <f t="shared" si="0"/>
        <v>3.1463938024655747</v>
      </c>
      <c r="G14" s="11">
        <f t="shared" si="0"/>
        <v>3.4959982742445384</v>
      </c>
      <c r="H14" s="11">
        <f t="shared" si="0"/>
        <v>4.894434087266486</v>
      </c>
      <c r="I14" s="11">
        <f t="shared" si="0"/>
        <v>6.1180950121553224</v>
      </c>
      <c r="J14" s="11">
        <f t="shared" si="0"/>
        <v>6.9921595123396685</v>
      </c>
      <c r="K14" s="11">
        <f t="shared" si="0"/>
        <v>7.8662443843406926</v>
      </c>
      <c r="L14" s="11">
        <f t="shared" si="0"/>
        <v>9.7893153640149499</v>
      </c>
      <c r="M14" s="11">
        <f t="shared" si="0"/>
        <v>13.985622887427596</v>
      </c>
      <c r="N14" s="11">
        <f t="shared" si="0"/>
        <v>19.232360867871456</v>
      </c>
      <c r="O14" s="25">
        <f t="shared" si="0"/>
        <v>24.481117086974713</v>
      </c>
      <c r="P14" s="29"/>
      <c r="Q14" s="27" t="s">
        <v>14</v>
      </c>
      <c r="R14" s="27" t="s">
        <v>9</v>
      </c>
      <c r="S14" s="27">
        <v>2.8</v>
      </c>
      <c r="T14" s="34">
        <v>0.38</v>
      </c>
      <c r="U14" s="34">
        <v>3.7</v>
      </c>
      <c r="V14" s="34">
        <v>900</v>
      </c>
      <c r="W14" s="8">
        <v>1450</v>
      </c>
    </row>
    <row r="15" spans="1:33">
      <c r="A15" s="37" t="s">
        <v>9</v>
      </c>
      <c r="B15" s="17" t="s">
        <v>0</v>
      </c>
      <c r="C15" s="17"/>
      <c r="D15" s="4">
        <v>2.4</v>
      </c>
      <c r="E15" s="5"/>
      <c r="F15" s="43" t="s">
        <v>2</v>
      </c>
      <c r="G15" s="43"/>
      <c r="H15" s="43"/>
      <c r="I15" s="43"/>
      <c r="J15" s="43"/>
      <c r="K15" s="4">
        <v>0.03</v>
      </c>
      <c r="L15" s="5"/>
      <c r="M15" s="5"/>
      <c r="N15" s="5"/>
      <c r="O15" s="5"/>
      <c r="P15" s="29"/>
      <c r="Q15" s="27" t="s">
        <v>15</v>
      </c>
      <c r="R15" s="27" t="s">
        <v>9</v>
      </c>
      <c r="S15" s="27">
        <v>2.8</v>
      </c>
      <c r="T15" s="34">
        <v>1.4</v>
      </c>
      <c r="U15" s="34">
        <v>8.3000000000000007</v>
      </c>
      <c r="V15" s="34">
        <v>1500</v>
      </c>
      <c r="W15" s="8">
        <v>1900</v>
      </c>
    </row>
    <row r="16" spans="1:33">
      <c r="A16" s="38"/>
      <c r="B16" s="7"/>
      <c r="C16" s="7"/>
      <c r="D16" s="18" t="s">
        <v>5</v>
      </c>
      <c r="E16" s="21">
        <v>1.4</v>
      </c>
      <c r="F16" s="21">
        <v>1.8</v>
      </c>
      <c r="G16" s="21">
        <v>2</v>
      </c>
      <c r="H16" s="21">
        <v>2.8</v>
      </c>
      <c r="I16" s="21">
        <v>3.5</v>
      </c>
      <c r="J16" s="21">
        <v>4</v>
      </c>
      <c r="K16" s="21">
        <v>4.5</v>
      </c>
      <c r="L16" s="21">
        <v>5.6</v>
      </c>
      <c r="M16" s="21">
        <v>8</v>
      </c>
      <c r="N16" s="21">
        <v>11</v>
      </c>
      <c r="O16" s="26">
        <v>14</v>
      </c>
      <c r="P16" s="29"/>
      <c r="Q16" s="27">
        <v>50</v>
      </c>
      <c r="R16" s="27" t="s">
        <v>9</v>
      </c>
      <c r="S16" s="27">
        <v>1.8</v>
      </c>
      <c r="T16" s="34">
        <v>0.45</v>
      </c>
      <c r="U16" s="34"/>
      <c r="V16" s="34">
        <v>157</v>
      </c>
      <c r="W16" s="8"/>
    </row>
    <row r="17" spans="1:23">
      <c r="A17" s="38"/>
      <c r="B17" s="20" t="s">
        <v>3</v>
      </c>
      <c r="C17" s="20"/>
      <c r="D17" s="19" t="s">
        <v>4</v>
      </c>
      <c r="E17" s="35" t="s">
        <v>6</v>
      </c>
      <c r="F17" s="35"/>
      <c r="G17" s="35"/>
      <c r="H17" s="35"/>
      <c r="I17" s="35"/>
      <c r="J17" s="35"/>
      <c r="K17" s="35"/>
      <c r="L17" s="35"/>
      <c r="M17" s="35"/>
      <c r="N17" s="35"/>
      <c r="O17" s="36"/>
      <c r="P17" s="29"/>
      <c r="Q17" s="27">
        <v>85</v>
      </c>
      <c r="R17" s="27" t="s">
        <v>9</v>
      </c>
      <c r="S17" s="27">
        <v>1.4</v>
      </c>
      <c r="T17" s="34">
        <v>0.85</v>
      </c>
      <c r="U17" s="34">
        <v>8.3000000000000007</v>
      </c>
      <c r="V17" s="34">
        <v>591</v>
      </c>
      <c r="W17" s="8">
        <v>1360</v>
      </c>
    </row>
    <row r="18" spans="1:23">
      <c r="A18" s="38"/>
      <c r="B18" s="13">
        <v>18</v>
      </c>
      <c r="C18" s="13"/>
      <c r="D18" s="2">
        <f>B18/1000*($D$1/($K$1/100*$D$15) +1)</f>
        <v>0.25237500000000002</v>
      </c>
      <c r="E18" s="3">
        <f t="shared" ref="E18:O27" si="3">(-($B18/1000*$B18/1000*$D18)/($B18/1000*$B18/1000 + $D18*E$3*$K$15/1000)+($B18/1000*$B18/1000*$D18)/($B18/1000*$B18/1000 - $D18*E$3*$K$15/1000))*100</f>
        <v>1.6530729122488679</v>
      </c>
      <c r="F18" s="3">
        <f t="shared" si="3"/>
        <v>2.1268676564091789</v>
      </c>
      <c r="G18" s="3">
        <f t="shared" si="3"/>
        <v>2.3641691781524448</v>
      </c>
      <c r="H18" s="3">
        <f t="shared" si="3"/>
        <v>3.3168070654436499</v>
      </c>
      <c r="I18" s="3">
        <f t="shared" si="3"/>
        <v>4.1560602850154176</v>
      </c>
      <c r="J18" s="3">
        <f t="shared" si="3"/>
        <v>4.7595952686231149</v>
      </c>
      <c r="K18" s="3">
        <f t="shared" si="3"/>
        <v>5.3671103496967163</v>
      </c>
      <c r="L18" s="3">
        <f t="shared" si="3"/>
        <v>6.7202971888793455</v>
      </c>
      <c r="M18" s="3">
        <f t="shared" si="3"/>
        <v>9.7777353306781478</v>
      </c>
      <c r="N18" s="3">
        <f t="shared" si="3"/>
        <v>13.892458809060843</v>
      </c>
      <c r="O18" s="24">
        <f t="shared" si="3"/>
        <v>18.492241460183518</v>
      </c>
      <c r="P18" s="29"/>
      <c r="Q18" s="27">
        <v>105</v>
      </c>
      <c r="R18" s="27" t="s">
        <v>9</v>
      </c>
      <c r="S18" s="27">
        <v>2</v>
      </c>
      <c r="T18" s="34">
        <v>0.9</v>
      </c>
      <c r="U18" s="34">
        <v>7.7</v>
      </c>
      <c r="V18" s="34">
        <v>640</v>
      </c>
      <c r="W18" s="8">
        <v>920</v>
      </c>
    </row>
    <row r="19" spans="1:23" ht="15.75" thickBot="1">
      <c r="A19" s="38"/>
      <c r="B19" s="13">
        <v>24</v>
      </c>
      <c r="C19" s="13"/>
      <c r="D19" s="2">
        <f t="shared" ref="D19:D27" si="4">B19/1000*($D$1/($K$1/100*$D$15) +1)</f>
        <v>0.33650000000000002</v>
      </c>
      <c r="E19" s="3">
        <f t="shared" si="3"/>
        <v>1.6522983919015577</v>
      </c>
      <c r="F19" s="3">
        <f t="shared" si="3"/>
        <v>2.1252197174738088</v>
      </c>
      <c r="G19" s="3">
        <f t="shared" si="3"/>
        <v>2.361907162133897</v>
      </c>
      <c r="H19" s="3">
        <f t="shared" si="3"/>
        <v>3.3105796679016644</v>
      </c>
      <c r="I19" s="3">
        <f t="shared" si="3"/>
        <v>4.1438513338893479</v>
      </c>
      <c r="J19" s="3">
        <f t="shared" si="3"/>
        <v>4.7413120412492518</v>
      </c>
      <c r="K19" s="3">
        <f t="shared" si="3"/>
        <v>5.3409828094883203</v>
      </c>
      <c r="L19" s="3">
        <f t="shared" si="3"/>
        <v>6.6694588432711699</v>
      </c>
      <c r="M19" s="3">
        <f t="shared" si="3"/>
        <v>9.6252373758421435</v>
      </c>
      <c r="N19" s="3">
        <f t="shared" si="3"/>
        <v>13.475362295650228</v>
      </c>
      <c r="O19" s="24">
        <f t="shared" si="3"/>
        <v>17.570869178901365</v>
      </c>
      <c r="P19" s="30"/>
      <c r="Q19" s="45">
        <v>135</v>
      </c>
      <c r="R19" s="45" t="s">
        <v>9</v>
      </c>
      <c r="S19" s="45">
        <v>2</v>
      </c>
      <c r="T19" s="46">
        <v>1.1000000000000001</v>
      </c>
      <c r="U19" s="46">
        <v>7.1</v>
      </c>
      <c r="V19" s="46">
        <v>815</v>
      </c>
      <c r="W19" s="47">
        <v>1170</v>
      </c>
    </row>
    <row r="20" spans="1:23">
      <c r="A20" s="38"/>
      <c r="B20" s="13">
        <v>35</v>
      </c>
      <c r="C20" s="13"/>
      <c r="D20" s="2">
        <f t="shared" si="4"/>
        <v>0.49072916666666672</v>
      </c>
      <c r="E20" s="3">
        <f t="shared" si="3"/>
        <v>1.6517712302655529</v>
      </c>
      <c r="F20" s="3">
        <f t="shared" si="3"/>
        <v>2.1240986586274104</v>
      </c>
      <c r="G20" s="3">
        <f t="shared" si="3"/>
        <v>2.3603688301367223</v>
      </c>
      <c r="H20" s="3">
        <f t="shared" si="3"/>
        <v>3.3063511474638485</v>
      </c>
      <c r="I20" s="3">
        <f t="shared" si="3"/>
        <v>4.13557599857341</v>
      </c>
      <c r="J20" s="3">
        <f t="shared" si="3"/>
        <v>4.7289383417390418</v>
      </c>
      <c r="K20" s="3">
        <f t="shared" si="3"/>
        <v>5.323330784598534</v>
      </c>
      <c r="L20" s="3">
        <f t="shared" si="3"/>
        <v>6.6352676346784047</v>
      </c>
      <c r="M20" s="3">
        <f t="shared" si="3"/>
        <v>9.5240559586660449</v>
      </c>
      <c r="N20" s="3">
        <f t="shared" si="3"/>
        <v>13.205303146668479</v>
      </c>
      <c r="O20" s="9">
        <f t="shared" si="3"/>
        <v>16.994106692722593</v>
      </c>
      <c r="Q20" s="50">
        <v>50</v>
      </c>
      <c r="R20" s="51" t="s">
        <v>9</v>
      </c>
      <c r="S20" s="51">
        <v>1.4</v>
      </c>
      <c r="T20" s="52">
        <v>0.45</v>
      </c>
      <c r="U20" s="53">
        <v>6.7</v>
      </c>
      <c r="V20" s="53">
        <v>280</v>
      </c>
      <c r="W20" s="54"/>
    </row>
    <row r="21" spans="1:23">
      <c r="A21" s="38"/>
      <c r="B21" s="13">
        <v>50</v>
      </c>
      <c r="C21" s="13"/>
      <c r="D21" s="2">
        <f t="shared" si="4"/>
        <v>0.70104166666666679</v>
      </c>
      <c r="E21" s="3">
        <f t="shared" si="3"/>
        <v>1.6515327291227511</v>
      </c>
      <c r="F21" s="3">
        <f t="shared" si="3"/>
        <v>2.1235916170901925</v>
      </c>
      <c r="G21" s="3">
        <f t="shared" si="3"/>
        <v>2.3596731860936471</v>
      </c>
      <c r="H21" s="3">
        <f t="shared" si="3"/>
        <v>3.3044407210300442</v>
      </c>
      <c r="I21" s="3">
        <f t="shared" si="3"/>
        <v>4.1318411498695866</v>
      </c>
      <c r="J21" s="3">
        <f t="shared" si="3"/>
        <v>4.7233587820912026</v>
      </c>
      <c r="K21" s="3">
        <f t="shared" si="3"/>
        <v>5.3153791655850551</v>
      </c>
      <c r="L21" s="3">
        <f t="shared" si="3"/>
        <v>6.6199064866963919</v>
      </c>
      <c r="M21" s="3">
        <f t="shared" si="3"/>
        <v>9.4789537638262917</v>
      </c>
      <c r="N21" s="3">
        <f t="shared" si="3"/>
        <v>13.086591601859009</v>
      </c>
      <c r="O21" s="9">
        <f t="shared" si="3"/>
        <v>16.745309824103806</v>
      </c>
      <c r="Q21" s="55">
        <v>85</v>
      </c>
      <c r="R21" s="48" t="s">
        <v>9</v>
      </c>
      <c r="S21" s="48">
        <v>1.8</v>
      </c>
      <c r="T21" s="49">
        <v>0.8</v>
      </c>
      <c r="U21" s="34">
        <v>8.06</v>
      </c>
      <c r="V21" s="49">
        <v>350</v>
      </c>
      <c r="W21" s="8">
        <v>530</v>
      </c>
    </row>
    <row r="22" spans="1:23" ht="15.75" thickBot="1">
      <c r="A22" s="38"/>
      <c r="B22" s="13">
        <v>70</v>
      </c>
      <c r="C22" s="13"/>
      <c r="D22" s="2">
        <f t="shared" si="4"/>
        <v>0.98145833333333343</v>
      </c>
      <c r="E22" s="3">
        <f t="shared" si="3"/>
        <v>1.6514205171213603</v>
      </c>
      <c r="F22" s="3">
        <f t="shared" si="3"/>
        <v>2.1233530930600764</v>
      </c>
      <c r="G22" s="3">
        <f t="shared" si="3"/>
        <v>2.3593459660530613</v>
      </c>
      <c r="H22" s="23">
        <f t="shared" si="3"/>
        <v>3.3035424605311059</v>
      </c>
      <c r="I22" s="3">
        <f t="shared" si="3"/>
        <v>4.1300859072394562</v>
      </c>
      <c r="J22" s="3">
        <f t="shared" si="3"/>
        <v>4.7207376602734445</v>
      </c>
      <c r="K22" s="3">
        <f t="shared" si="3"/>
        <v>5.3116454412249103</v>
      </c>
      <c r="L22" s="3">
        <f t="shared" si="3"/>
        <v>6.612702294927697</v>
      </c>
      <c r="M22" s="3">
        <f t="shared" si="3"/>
        <v>9.4578766834780836</v>
      </c>
      <c r="N22" s="3">
        <f t="shared" si="3"/>
        <v>13.031462766954849</v>
      </c>
      <c r="O22" s="9">
        <f t="shared" si="3"/>
        <v>16.630732411464464</v>
      </c>
      <c r="Q22" s="56">
        <v>105</v>
      </c>
      <c r="R22" s="57" t="s">
        <v>9</v>
      </c>
      <c r="S22" s="57">
        <v>2.8</v>
      </c>
      <c r="T22" s="58">
        <v>0.31</v>
      </c>
      <c r="U22" s="58">
        <v>1</v>
      </c>
      <c r="V22" s="58">
        <v>790</v>
      </c>
      <c r="W22" s="31"/>
    </row>
    <row r="23" spans="1:23">
      <c r="A23" s="38"/>
      <c r="B23" s="13">
        <v>85</v>
      </c>
      <c r="C23" s="13"/>
      <c r="D23" s="2">
        <f t="shared" si="4"/>
        <v>1.1917708333333334</v>
      </c>
      <c r="E23" s="3">
        <f t="shared" si="3"/>
        <v>1.6513829062165586</v>
      </c>
      <c r="F23" s="3">
        <f t="shared" si="3"/>
        <v>2.1232731499799762</v>
      </c>
      <c r="G23" s="3">
        <f t="shared" si="3"/>
        <v>2.3592362997126637</v>
      </c>
      <c r="H23" s="23">
        <f t="shared" si="3"/>
        <v>3.3032414660511433</v>
      </c>
      <c r="I23" s="3">
        <f t="shared" si="3"/>
        <v>4.1294978702291818</v>
      </c>
      <c r="J23" s="3">
        <f t="shared" si="3"/>
        <v>4.7198596911736557</v>
      </c>
      <c r="K23" s="3">
        <f t="shared" si="3"/>
        <v>5.3103950419711277</v>
      </c>
      <c r="L23" s="3">
        <f t="shared" si="3"/>
        <v>6.6102909027093038</v>
      </c>
      <c r="M23" s="3">
        <f t="shared" si="3"/>
        <v>9.4508324460979676</v>
      </c>
      <c r="N23" s="3">
        <f t="shared" si="3"/>
        <v>13.013086957900422</v>
      </c>
      <c r="O23" s="9">
        <f t="shared" si="3"/>
        <v>16.592675274759937</v>
      </c>
    </row>
    <row r="24" spans="1:23">
      <c r="A24" s="38"/>
      <c r="B24" s="13">
        <v>100</v>
      </c>
      <c r="C24" s="13"/>
      <c r="D24" s="2">
        <f t="shared" si="4"/>
        <v>1.4020833333333336</v>
      </c>
      <c r="E24" s="3">
        <f t="shared" si="3"/>
        <v>1.6513609106974858</v>
      </c>
      <c r="F24" s="3">
        <f t="shared" si="3"/>
        <v>2.1232263989618527</v>
      </c>
      <c r="G24" s="3">
        <f t="shared" si="3"/>
        <v>2.359172167316248</v>
      </c>
      <c r="H24" s="3">
        <f t="shared" si="3"/>
        <v>3.3030654582455021</v>
      </c>
      <c r="I24" s="3">
        <f t="shared" si="3"/>
        <v>4.129154041018146</v>
      </c>
      <c r="J24" s="3">
        <f t="shared" si="3"/>
        <v>4.7193463721872941</v>
      </c>
      <c r="K24" s="3">
        <f t="shared" si="3"/>
        <v>5.3096640328757605</v>
      </c>
      <c r="L24" s="3">
        <f t="shared" si="3"/>
        <v>6.6088814420600883</v>
      </c>
      <c r="M24" s="3">
        <f t="shared" si="3"/>
        <v>9.4467175641824053</v>
      </c>
      <c r="N24" s="3">
        <f t="shared" si="3"/>
        <v>13.002364070774775</v>
      </c>
      <c r="O24" s="9">
        <f t="shared" si="3"/>
        <v>16.570498600312501</v>
      </c>
    </row>
    <row r="25" spans="1:23">
      <c r="A25" s="38"/>
      <c r="B25" s="13">
        <v>135</v>
      </c>
      <c r="C25" s="13"/>
      <c r="D25" s="2">
        <f t="shared" si="4"/>
        <v>1.8928125000000002</v>
      </c>
      <c r="E25" s="3">
        <f t="shared" si="3"/>
        <v>1.6513350663919013</v>
      </c>
      <c r="F25" s="3">
        <f t="shared" si="3"/>
        <v>2.1231714684673886</v>
      </c>
      <c r="G25" s="3">
        <f t="shared" si="3"/>
        <v>2.3590968152744862</v>
      </c>
      <c r="H25" s="3">
        <f t="shared" si="3"/>
        <v>3.3028586704844543</v>
      </c>
      <c r="I25" s="3">
        <f t="shared" si="3"/>
        <v>4.1287501098587143</v>
      </c>
      <c r="J25" s="3">
        <f t="shared" si="3"/>
        <v>4.7187433575823556</v>
      </c>
      <c r="K25" s="3">
        <f t="shared" si="3"/>
        <v>5.3088053437046145</v>
      </c>
      <c r="L25" s="3">
        <f t="shared" si="3"/>
        <v>6.607226073190775</v>
      </c>
      <c r="M25" s="3">
        <f t="shared" si="3"/>
        <v>9.441887094622615</v>
      </c>
      <c r="N25" s="3">
        <f t="shared" si="3"/>
        <v>12.989787082134585</v>
      </c>
      <c r="O25" s="9">
        <f t="shared" si="3"/>
        <v>16.544516316899347</v>
      </c>
    </row>
    <row r="26" spans="1:23">
      <c r="A26" s="38"/>
      <c r="B26" s="13">
        <v>200</v>
      </c>
      <c r="C26" s="13"/>
      <c r="D26" s="2">
        <f t="shared" si="4"/>
        <v>2.8041666666666671</v>
      </c>
      <c r="E26" s="3">
        <f t="shared" si="3"/>
        <v>1.6513179616770124</v>
      </c>
      <c r="F26" s="3">
        <f t="shared" si="3"/>
        <v>2.1231351140572396</v>
      </c>
      <c r="G26" s="3">
        <f t="shared" si="3"/>
        <v>2.3590469458635965</v>
      </c>
      <c r="H26" s="3">
        <f t="shared" si="3"/>
        <v>3.3027218213949716</v>
      </c>
      <c r="I26" s="3">
        <f t="shared" si="3"/>
        <v>4.1284828098224757</v>
      </c>
      <c r="J26" s="3">
        <f t="shared" si="3"/>
        <v>4.718344334632496</v>
      </c>
      <c r="K26" s="3">
        <f t="shared" si="3"/>
        <v>5.3082371694794794</v>
      </c>
      <c r="L26" s="3">
        <f t="shared" si="3"/>
        <v>6.6061309164910043</v>
      </c>
      <c r="M26" s="3">
        <f t="shared" si="3"/>
        <v>9.4386927443745883</v>
      </c>
      <c r="N26" s="3">
        <f t="shared" si="3"/>
        <v>12.981476322960583</v>
      </c>
      <c r="O26" s="9">
        <f t="shared" si="3"/>
        <v>16.527364599478346</v>
      </c>
    </row>
    <row r="27" spans="1:23" ht="15.75" thickBot="1">
      <c r="A27" s="39"/>
      <c r="B27" s="14">
        <v>300</v>
      </c>
      <c r="C27" s="14"/>
      <c r="D27" s="10">
        <f t="shared" si="4"/>
        <v>4.2062499999999998</v>
      </c>
      <c r="E27" s="11">
        <f t="shared" si="3"/>
        <v>1.6513100083998644</v>
      </c>
      <c r="F27" s="11">
        <f t="shared" si="3"/>
        <v>2.123118210306707</v>
      </c>
      <c r="G27" s="11">
        <f t="shared" si="3"/>
        <v>2.359023758164458</v>
      </c>
      <c r="H27" s="11">
        <f t="shared" si="3"/>
        <v>3.3026581927874332</v>
      </c>
      <c r="I27" s="11">
        <f t="shared" si="3"/>
        <v>4.1283585316968185</v>
      </c>
      <c r="J27" s="11">
        <f t="shared" si="3"/>
        <v>4.7181588188163204</v>
      </c>
      <c r="K27" s="11">
        <f t="shared" si="3"/>
        <v>5.3079730196700758</v>
      </c>
      <c r="L27" s="11">
        <f t="shared" si="3"/>
        <v>6.60562181112887</v>
      </c>
      <c r="M27" s="11">
        <f t="shared" si="3"/>
        <v>9.4372081625710535</v>
      </c>
      <c r="N27" s="11">
        <f t="shared" si="3"/>
        <v>12.977615583994417</v>
      </c>
      <c r="O27" s="12">
        <f t="shared" si="3"/>
        <v>16.519401452830706</v>
      </c>
    </row>
  </sheetData>
  <mergeCells count="7">
    <mergeCell ref="E17:O17"/>
    <mergeCell ref="A15:A27"/>
    <mergeCell ref="F1:J1"/>
    <mergeCell ref="F2:J2"/>
    <mergeCell ref="A2:A14"/>
    <mergeCell ref="F15:J15"/>
    <mergeCell ref="E4:O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selection sqref="A1:J12"/>
    </sheetView>
  </sheetViews>
  <sheetFormatPr baseColWidth="10" defaultColWidth="11.42578125" defaultRowHeight="15"/>
  <cols>
    <col min="2" max="2" width="18.28515625" bestFit="1" customWidth="1"/>
    <col min="3" max="10" width="6.7109375" customWidth="1"/>
  </cols>
  <sheetData>
    <row r="1" spans="1:10">
      <c r="B1" t="s">
        <v>10</v>
      </c>
    </row>
    <row r="2" spans="1:10">
      <c r="A2" t="s">
        <v>3</v>
      </c>
      <c r="B2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>
        <v>50</v>
      </c>
      <c r="H2" s="1">
        <v>85</v>
      </c>
      <c r="I2" s="1">
        <v>105</v>
      </c>
      <c r="J2" s="1">
        <v>135</v>
      </c>
    </row>
    <row r="3" spans="1:10">
      <c r="A3">
        <v>18</v>
      </c>
      <c r="B3">
        <v>3.5</v>
      </c>
      <c r="C3">
        <v>3.5</v>
      </c>
      <c r="E3">
        <v>2.8</v>
      </c>
    </row>
    <row r="4" spans="1:10">
      <c r="A4">
        <v>24</v>
      </c>
      <c r="B4">
        <v>3.8</v>
      </c>
      <c r="C4">
        <v>3.8</v>
      </c>
      <c r="D4">
        <v>3.5</v>
      </c>
      <c r="E4">
        <v>2.8</v>
      </c>
    </row>
    <row r="5" spans="1:10">
      <c r="A5">
        <v>35</v>
      </c>
      <c r="B5">
        <v>4.2</v>
      </c>
      <c r="C5">
        <v>4.2</v>
      </c>
      <c r="D5">
        <v>3.8</v>
      </c>
      <c r="E5">
        <v>2.8</v>
      </c>
    </row>
    <row r="6" spans="1:10">
      <c r="A6">
        <v>50</v>
      </c>
      <c r="B6">
        <v>4.5</v>
      </c>
      <c r="C6">
        <v>4.8</v>
      </c>
      <c r="D6">
        <v>4.5</v>
      </c>
      <c r="E6">
        <v>2.8</v>
      </c>
      <c r="G6">
        <v>1.8</v>
      </c>
    </row>
    <row r="7" spans="1:10">
      <c r="A7">
        <v>70</v>
      </c>
      <c r="B7">
        <v>4.5</v>
      </c>
      <c r="C7">
        <v>4.8</v>
      </c>
      <c r="D7">
        <v>5</v>
      </c>
      <c r="E7">
        <v>2.8</v>
      </c>
    </row>
    <row r="8" spans="1:10">
      <c r="A8">
        <v>85</v>
      </c>
      <c r="C8">
        <v>5</v>
      </c>
      <c r="D8">
        <v>5.3</v>
      </c>
      <c r="F8">
        <v>2.8</v>
      </c>
      <c r="H8">
        <v>1.4</v>
      </c>
    </row>
    <row r="9" spans="1:10">
      <c r="A9">
        <v>100</v>
      </c>
      <c r="C9">
        <v>5.3</v>
      </c>
      <c r="D9">
        <v>5.6</v>
      </c>
      <c r="F9">
        <v>2.8</v>
      </c>
      <c r="I9">
        <v>2</v>
      </c>
    </row>
    <row r="10" spans="1:10">
      <c r="A10">
        <v>135</v>
      </c>
      <c r="C10">
        <v>5.6</v>
      </c>
      <c r="D10">
        <v>5.6</v>
      </c>
      <c r="F10">
        <v>2.8</v>
      </c>
      <c r="J10">
        <v>2</v>
      </c>
    </row>
    <row r="11" spans="1:10">
      <c r="A11">
        <v>200</v>
      </c>
      <c r="C11">
        <v>5.6</v>
      </c>
      <c r="D11">
        <v>5.6</v>
      </c>
      <c r="F11">
        <v>2.8</v>
      </c>
    </row>
    <row r="12" spans="1:10">
      <c r="A12">
        <v>300</v>
      </c>
      <c r="D12">
        <v>5.6</v>
      </c>
      <c r="F12">
        <v>2.8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2011-08-07T10:03:53Z</dcterms:created>
  <dcterms:modified xsi:type="dcterms:W3CDTF">2012-02-12T20:18:39Z</dcterms:modified>
</cp:coreProperties>
</file>